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4240" windowHeight="78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<sst xmlns="http://schemas.openxmlformats.org/spreadsheetml/2006/main" count="687" uniqueCount="410">
  <si>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</si>
  <si>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</si>
  <si>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</si>
  <si>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</si>
  <si>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</si>
  <si>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</si>
  <si>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</si>
  <si>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</si>
  <si>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</si>
  <si>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</si>
  <si>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</si>
  <si>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</si>
  <si>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</si>
  <si>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</si>
  <si>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</si>
  <si>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</si>
  <si>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</si>
  <si>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</si>
  <si>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</si>
  <si>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</si>
  <si>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</si>
  <si>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</si>
  <si>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</si>
  <si>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</si>
  <si>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</si>
  <si>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</si>
  <si>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</si>
  <si>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</si>
  <si>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</si>
  <si>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</si>
  <si>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</si>
  <si>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</si>
  <si>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</si>
  <si>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</si>
  <si>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</si>
  <si>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</si>
  <si>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</si>
  <si>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</si>
  <si>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</si>
  <si>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</si>
  <si>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</si>
  <si>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</si>
  <si>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</si>
  <si>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</si>
  <si>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</si>
  <si>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</si>
  <si>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</si>
  <si>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</si>
  <si>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</si>
  <si>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</si>
  <si>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</si>
  <si>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</si>
  <si>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</si>
  <si>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</si>
  <si>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</si>
  <si>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</si>
  <si>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</si>
  <si>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</si>
  <si>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</si>
  <si>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</si>
  <si>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</si>
  <si>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</si>
  <si>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</si>
  <si>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</si>
  <si>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</si>
  <si>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</si>
  <si>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</si>
  <si>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</si>
  <si>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</si>
  <si>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</si>
  <si>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</si>
  <si>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</si>
  <si>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</si>
  <si>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</si>
  <si>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</si>
  <si>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</si>
  <si>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</si>
  <si>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</si>
  <si>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</si>
  <si>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</si>
  <si>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</si>
  <si>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</si>
  <si>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</si>
  <si>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</si>
  <si>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</si>
  <si>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</si>
  <si>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</si>
  <si>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</si>
  <si>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</si>
  <si>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</si>
  <si>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</si>
  <si>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</si>
  <si>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</si>
  <si>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</si>
  <si>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</si>
  <si>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</si>
  <si>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</si>
  <si>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</si>
  <si>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</si>
  <si>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</si>
  <si>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</si>
  <si>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</si>
  <si>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</si>
  <si>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</si>
  <si>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</si>
  <si>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</si>
  <si>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</si>
  <si>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</si>
  <si>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</si>
  <si>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</si>
  <si>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</si>
  <si>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</si>
  <si>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</si>
  <si>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</si>
  <si>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</si>
  <si>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</si>
  <si>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</si>
  <si>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</si>
  <si>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</si>
  <si>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</si>
  <si>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</si>
  <si>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</si>
  <si>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</si>
  <si>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</si>
  <si>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</si>
  <si>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</si>
  <si>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</si>
  <si>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</si>
  <si>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</si>
  <si>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</si>
  <si>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</si>
  <si>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</si>
  <si>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</si>
  <si>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</si>
  <si>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</si>
  <si>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</si>
  <si>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</si>
  <si>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</si>
  <si>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</si>
  <si>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</si>
  <si>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</si>
  <si>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</si>
  <si>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</si>
  <si>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</si>
  <si>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</si>
  <si>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</si>
  <si>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</si>
  <si>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</si>
  <si>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</si>
  <si>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</si>
  <si>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</si>
  <si>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</si>
  <si>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</si>
  <si>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</si>
  <si>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</si>
  <si>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</si>
  <si>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</si>
  <si>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</si>
  <si>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</si>
  <si>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</si>
  <si>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</si>
  <si>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</si>
  <si>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</si>
  <si>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</si>
  <si>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</si>
  <si>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</si>
  <si>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</si>
  <si>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</si>
  <si>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</si>
  <si>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</si>
  <si>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</si>
  <si>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</si>
  <si>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</si>
  <si>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</si>
  <si>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</si>
  <si>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</si>
  <si>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</si>
  <si>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</si>
  <si>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</si>
  <si>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</si>
  <si>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</si>
  <si>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</si>
  <si>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</si>
  <si>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</si>
  <si>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</si>
  <si>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</si>
  <si>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</si>
  <si>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</si>
  <si>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</si>
  <si>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</si>
  <si>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</si>
  <si>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</si>
  <si>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</si>
  <si>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</si>
  <si>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</si>
  <si>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</si>
  <si>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</si>
  <si>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</si>
  <si>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</si>
  <si>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</si>
  <si>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</si>
  <si>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</si>
  <si>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</si>
  <si>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</si>
  <si>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</si>
  <si>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</si>
  <si>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</si>
  <si>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</si>
  <si>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</si>
  <si>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</si>
  <si>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</si>
  <si>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</si>
  <si>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</si>
  <si>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</si>
  <si>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</si>
  <si>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</si>
  <si>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</si>
  <si>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</si>
  <si>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</si>
  <si>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</si>
  <si>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</si>
  <si>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</si>
  <si>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</si>
  <si>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</si>
  <si>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</si>
  <si>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</si>
  <si>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</si>
  <si>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</si>
  <si>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</si>
  <si>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</si>
  <si>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</si>
  <si>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</si>
  <si>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</si>
  <si>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</si>
  <si>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</si>
  <si>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</si>
  <si>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</si>
  <si>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</si>
  <si>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</si>
  <si>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</si>
  <si>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</si>
  <si>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</si>
  <si>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</si>
  <si>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</si>
  <si>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</si>
  <si>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</si>
  <si>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</si>
  <si>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</si>
  <si>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</si>
  <si>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</si>
  <si>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</si>
  <si>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</si>
  <si>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</si>
  <si>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</si>
  <si>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</si>
  <si>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</si>
  <si>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</si>
  <si>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</si>
  <si>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</si>
  <si>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</si>
  <si>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</si>
  <si>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</si>
  <si>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</si>
  <si>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</si>
  <si>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</si>
  <si>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</si>
  <si>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</si>
  <si>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</si>
  <si>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</si>
  <si>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</si>
  <si>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</si>
  <si>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</si>
  <si>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</si>
  <si>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</si>
  <si>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</si>
  <si>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</si>
  <si>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</si>
  <si>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</si>
  <si>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</si>
  <si>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</si>
  <si>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</si>
  <si>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</si>
  <si>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</si>
  <si>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</si>
  <si>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</si>
  <si>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</si>
  <si>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</si>
  <si>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</si>
  <si>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</si>
  <si>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</si>
  <si>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</si>
  <si>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</si>
  <si>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</si>
  <si>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</si>
  <si>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</si>
  <si>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</si>
  <si>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</si>
  <si>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</si>
  <si>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</si>
  <si>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</si>
  <si>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</si>
  <si>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</si>
  <si>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</si>
  <si>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</si>
  <si>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</si>
  <si>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</si>
  <si>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</si>
  <si>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</si>
  <si>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</si>
  <si>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</si>
  <si>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</si>
  <si>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</si>
  <si>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</si>
  <si>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</si>
  <si>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</si>
  <si>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</si>
  <si>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</si>
  <si>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</si>
  <si>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</si>
  <si>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</si>
  <si>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</si>
  <si>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</si>
  <si>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</si>
  <si>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</si>
  <si>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</si>
  <si>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</si>
  <si>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</si>
  <si>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</si>
  <si>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</si>
  <si>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</si>
  <si>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</si>
  <si>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</si>
  <si>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</si>
  <si>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</si>
  <si>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</si>
  <si>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</si>
  <si>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</si>
  <si>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</si>
  <si>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</si>
  <si>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</si>
  <si>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</si>
  <si>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</si>
  <si>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</si>
  <si>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</si>
  <si>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</si>
  <si>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</si>
  <si>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</si>
  <si>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</si>
  <si>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</si>
  <si>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</si>
  <si>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</si>
  <si>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</si>
  <si>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</si>
  <si>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</si>
  <si>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</si>
  <si>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</si>
  <si>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</si>
  <si>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</si>
  <si>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</si>
  <si>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</si>
  <si>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</si>
  <si>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</si>
  <si>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</si>
  <si>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</si>
  <si>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</si>
  <si>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</si>
  <si>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</si>
  <si>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</si>
  <si>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</si>
  <si>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</si>
  <si>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</si>
  <si>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</si>
  <si>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</si>
  <si>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</si>
  <si>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</si>
  <si>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</si>
  <si>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Юнаковский О. А.</t>
  </si>
  <si>
    <t>6117010788</t>
  </si>
  <si>
    <t>ГОД</t>
  </si>
  <si>
    <t>5</t>
  </si>
  <si>
    <t>01.01.2017</t>
  </si>
  <si>
    <t>3</t>
  </si>
  <si>
    <t>500</t>
  </si>
  <si>
    <t>01 января 2017 г.</t>
  </si>
  <si>
    <t>Муниципальное бюджетное образовательное учреждение дополнительного образования Детско-юношеская спортивная школа</t>
  </si>
  <si>
    <t>Ткаченко М. Н.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</si>
  <si>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</si>
  <si>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</si>
  <si>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</si>
  <si>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</si>
  <si>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</si>
  <si>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</si>
  <si>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</si>
  <si>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</si>
  <si>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</si>
  <si>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</si>
  <si>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</si>
  <si>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</si>
  <si>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</si>
  <si>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</si>
  <si>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</si>
  <si>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</si>
  <si>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</si>
  <si>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</si>
  <si>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</si>
  <si>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</si>
  <si>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отдел образования Администрации Куйбышевского района</t>
  </si>
  <si>
    <t>76949824</t>
  </si>
  <si>
    <t>60627405</t>
  </si>
  <si>
    <t>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</si>
</sst>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dd/mm/yy;@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 style="hair"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hair"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7" fillId="11" borderId="0" applyNumberFormat="0" applyBorder="0" applyAlignment="0" applyProtection="0"/>
    <xf numFmtId="0" fontId="24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5" borderId="0" applyNumberFormat="0" applyBorder="0" applyAlignment="0" applyProtection="0"/>
    <xf numFmtId="0" fontId="24" fillId="26" borderId="0" applyNumberFormat="0" applyBorder="0" applyAlignment="0" applyProtection="0"/>
    <xf numFmtId="0" fontId="7" fillId="18" borderId="0" applyNumberFormat="0" applyBorder="0" applyAlignment="0" applyProtection="0"/>
    <xf numFmtId="0" fontId="24" fillId="27" borderId="0" applyNumberFormat="0" applyBorder="0" applyAlignment="0" applyProtection="0"/>
    <xf numFmtId="0" fontId="7" fillId="11" borderId="0" applyNumberFormat="0" applyBorder="0" applyAlignment="0" applyProtection="0"/>
    <xf numFmtId="0" fontId="24" fillId="28" borderId="0" applyNumberFormat="0" applyBorder="0" applyAlignment="0" applyProtection="0"/>
    <xf numFmtId="0" fontId="7" fillId="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34" borderId="7" applyNumberFormat="0" applyAlignment="0" applyProtection="0"/>
    <xf numFmtId="0" fontId="15" fillId="34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36" borderId="0" xfId="0" applyFont="1" applyFill="1" applyBorder="1" applyAlignment="1">
      <alignment horizontal="center" wrapText="1"/>
    </xf>
    <xf numFmtId="49" fontId="3" fillId="36" borderId="22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wrapText="1" indent="2"/>
    </xf>
    <xf numFmtId="49" fontId="3" fillId="36" borderId="23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 wrapText="1"/>
    </xf>
    <xf numFmtId="49" fontId="3" fillId="36" borderId="25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 horizontal="left" wrapText="1" indent="2"/>
    </xf>
    <xf numFmtId="0" fontId="3" fillId="36" borderId="24" xfId="0" applyFont="1" applyFill="1" applyBorder="1" applyAlignment="1">
      <alignment horizontal="left" wrapText="1"/>
    </xf>
    <xf numFmtId="49" fontId="3" fillId="36" borderId="26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wrapText="1" indent="4"/>
    </xf>
    <xf numFmtId="49" fontId="3" fillId="36" borderId="27" xfId="0" applyNumberFormat="1" applyFont="1" applyFill="1" applyBorder="1" applyAlignment="1">
      <alignment horizontal="center"/>
    </xf>
    <xf numFmtId="0" fontId="3" fillId="36" borderId="28" xfId="0" applyFont="1" applyFill="1" applyBorder="1" applyAlignment="1">
      <alignment horizontal="left" wrapText="1" indent="4"/>
    </xf>
    <xf numFmtId="0" fontId="3" fillId="36" borderId="29" xfId="0" applyFont="1" applyFill="1" applyBorder="1" applyAlignment="1">
      <alignment horizontal="left" wrapText="1"/>
    </xf>
    <xf numFmtId="0" fontId="3" fillId="36" borderId="24" xfId="0" applyFont="1" applyFill="1" applyBorder="1" applyAlignment="1">
      <alignment horizontal="left" wrapText="1" indent="4"/>
    </xf>
    <xf numFmtId="0" fontId="3" fillId="36" borderId="30" xfId="0" applyFont="1" applyFill="1" applyBorder="1" applyAlignment="1">
      <alignment horizontal="left" wrapText="1" indent="4"/>
    </xf>
    <xf numFmtId="0" fontId="3" fillId="36" borderId="29" xfId="0" applyFont="1" applyFill="1" applyBorder="1" applyAlignment="1">
      <alignment horizontal="left" wrapText="1" indent="4"/>
    </xf>
    <xf numFmtId="0" fontId="3" fillId="36" borderId="0" xfId="0" applyFont="1" applyFill="1" applyBorder="1" applyAlignment="1">
      <alignment horizontal="left" wrapText="1"/>
    </xf>
    <xf numFmtId="0" fontId="3" fillId="36" borderId="31" xfId="0" applyFont="1" applyFill="1" applyBorder="1" applyAlignment="1">
      <alignment horizontal="left" wrapText="1"/>
    </xf>
    <xf numFmtId="49" fontId="3" fillId="36" borderId="32" xfId="0" applyNumberFormat="1" applyFont="1" applyFill="1" applyBorder="1" applyAlignment="1">
      <alignment horizontal="center"/>
    </xf>
    <xf numFmtId="0" fontId="4" fillId="36" borderId="33" xfId="0" applyFont="1" applyFill="1" applyBorder="1" applyAlignment="1">
      <alignment horizontal="left" wrapText="1"/>
    </xf>
    <xf numFmtId="49" fontId="3" fillId="36" borderId="34" xfId="0" applyNumberFormat="1" applyFont="1" applyFill="1" applyBorder="1" applyAlignment="1">
      <alignment horizontal="center"/>
    </xf>
    <xf numFmtId="0" fontId="3" fillId="36" borderId="35" xfId="0" applyFont="1" applyFill="1" applyBorder="1" applyAlignment="1">
      <alignment horizontal="left" wrapText="1" indent="4"/>
    </xf>
    <xf numFmtId="0" fontId="3" fillId="36" borderId="36" xfId="0" applyFont="1" applyFill="1" applyBorder="1" applyAlignment="1">
      <alignment horizontal="left" wrapText="1" indent="4"/>
    </xf>
    <xf numFmtId="0" fontId="3" fillId="36" borderId="37" xfId="0" applyFont="1" applyFill="1" applyBorder="1" applyAlignment="1">
      <alignment horizontal="left" wrapText="1" indent="4"/>
    </xf>
    <xf numFmtId="0" fontId="3" fillId="36" borderId="30" xfId="0" applyFont="1" applyFill="1" applyBorder="1" applyAlignment="1">
      <alignment horizontal="left" wrapText="1"/>
    </xf>
    <xf numFmtId="49" fontId="3" fillId="36" borderId="38" xfId="0" applyNumberFormat="1" applyFont="1" applyFill="1" applyBorder="1" applyAlignment="1">
      <alignment horizontal="center"/>
    </xf>
    <xf numFmtId="0" fontId="3" fillId="36" borderId="39" xfId="0" applyFont="1" applyFill="1" applyBorder="1" applyAlignment="1">
      <alignment horizontal="left" wrapText="1" indent="4"/>
    </xf>
    <xf numFmtId="0" fontId="3" fillId="36" borderId="17" xfId="0" applyFont="1" applyFill="1" applyBorder="1" applyAlignment="1">
      <alignment horizontal="left" wrapText="1" indent="4"/>
    </xf>
    <xf numFmtId="49" fontId="3" fillId="36" borderId="40" xfId="0" applyNumberFormat="1" applyFont="1" applyFill="1" applyBorder="1" applyAlignment="1">
      <alignment horizontal="center"/>
    </xf>
    <xf numFmtId="0" fontId="4" fillId="36" borderId="41" xfId="0" applyFont="1" applyFill="1" applyBorder="1" applyAlignment="1">
      <alignment horizontal="left" wrapText="1"/>
    </xf>
    <xf numFmtId="0" fontId="4" fillId="36" borderId="37" xfId="0" applyFont="1" applyFill="1" applyBorder="1" applyAlignment="1">
      <alignment horizontal="center" wrapText="1"/>
    </xf>
    <xf numFmtId="0" fontId="3" fillId="36" borderId="37" xfId="0" applyFont="1" applyFill="1" applyBorder="1" applyAlignment="1">
      <alignment horizontal="left" wrapText="1" indent="3"/>
    </xf>
    <xf numFmtId="49" fontId="3" fillId="36" borderId="42" xfId="0" applyNumberFormat="1" applyFont="1" applyFill="1" applyBorder="1" applyAlignment="1">
      <alignment horizontal="center"/>
    </xf>
    <xf numFmtId="0" fontId="3" fillId="36" borderId="43" xfId="0" applyFont="1" applyFill="1" applyBorder="1" applyAlignment="1">
      <alignment horizontal="left" wrapText="1" indent="4"/>
    </xf>
    <xf numFmtId="0" fontId="4" fillId="36" borderId="44" xfId="0" applyFont="1" applyFill="1" applyBorder="1" applyAlignment="1">
      <alignment horizontal="left" wrapText="1"/>
    </xf>
    <xf numFmtId="0" fontId="3" fillId="36" borderId="30" xfId="0" applyFont="1" applyFill="1" applyBorder="1" applyAlignment="1">
      <alignment horizontal="left" wrapText="1" indent="3"/>
    </xf>
    <xf numFmtId="0" fontId="3" fillId="36" borderId="29" xfId="0" applyFont="1" applyFill="1" applyBorder="1" applyAlignment="1">
      <alignment horizontal="left" wrapText="1" indent="3"/>
    </xf>
    <xf numFmtId="164" fontId="3" fillId="36" borderId="19" xfId="0" applyNumberFormat="1" applyFont="1" applyFill="1" applyBorder="1" applyAlignment="1">
      <alignment horizontal="center"/>
    </xf>
    <xf numFmtId="164" fontId="3" fillId="36" borderId="18" xfId="0" applyNumberFormat="1" applyFont="1" applyFill="1" applyBorder="1" applyAlignment="1">
      <alignment horizontal="center"/>
    </xf>
    <xf numFmtId="164" fontId="3" fillId="36" borderId="45" xfId="0" applyNumberFormat="1" applyFont="1" applyFill="1" applyBorder="1" applyAlignment="1">
      <alignment horizontal="center"/>
    </xf>
    <xf numFmtId="164" fontId="3" fillId="36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64" fontId="3" fillId="37" borderId="50" xfId="0" applyNumberFormat="1" applyFont="1" applyFill="1" applyBorder="1" applyAlignment="1">
      <alignment horizontal="right"/>
    </xf>
    <xf numFmtId="164" fontId="3" fillId="36" borderId="50" xfId="0" applyNumberFormat="1" applyFont="1" applyFill="1" applyBorder="1" applyAlignment="1">
      <alignment horizontal="right"/>
    </xf>
    <xf numFmtId="164" fontId="3" fillId="37" borderId="51" xfId="0" applyNumberFormat="1" applyFont="1" applyFill="1" applyBorder="1" applyAlignment="1">
      <alignment horizontal="right"/>
    </xf>
    <xf numFmtId="164" fontId="3" fillId="36" borderId="18" xfId="0" applyNumberFormat="1" applyFont="1" applyFill="1" applyBorder="1" applyAlignment="1">
      <alignment horizontal="right"/>
    </xf>
    <xf numFmtId="164" fontId="3" fillId="36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38" borderId="50" xfId="0" applyNumberFormat="1" applyFont="1" applyFill="1" applyBorder="1" applyAlignment="1">
      <alignment horizontal="right"/>
    </xf>
    <xf numFmtId="164" fontId="3" fillId="38" borderId="51" xfId="0" applyNumberFormat="1" applyFont="1" applyFill="1" applyBorder="1" applyAlignment="1">
      <alignment horizontal="right"/>
    </xf>
    <xf numFmtId="164" fontId="3" fillId="16" borderId="50" xfId="0" applyNumberFormat="1" applyFont="1" applyFill="1" applyBorder="1" applyAlignment="1">
      <alignment horizontal="right"/>
    </xf>
    <xf numFmtId="164" fontId="3" fillId="16" borderId="53" xfId="0" applyNumberFormat="1" applyFont="1" applyFill="1" applyBorder="1" applyAlignment="1">
      <alignment horizontal="right"/>
    </xf>
    <xf numFmtId="164" fontId="3" fillId="36" borderId="19" xfId="0" applyNumberFormat="1" applyFont="1" applyFill="1" applyBorder="1" applyAlignment="1">
      <alignment horizontal="right"/>
    </xf>
    <xf numFmtId="164" fontId="3" fillId="36" borderId="52" xfId="0" applyNumberFormat="1" applyFont="1" applyFill="1" applyBorder="1" applyAlignment="1">
      <alignment horizontal="right" vertical="top"/>
    </xf>
    <xf numFmtId="164" fontId="3" fillId="16" borderId="51" xfId="0" applyNumberFormat="1" applyFont="1" applyFill="1" applyBorder="1" applyAlignment="1">
      <alignment horizontal="right"/>
    </xf>
    <xf numFmtId="164" fontId="3" fillId="16" borderId="20" xfId="0" applyNumberFormat="1" applyFont="1" applyFill="1" applyBorder="1" applyAlignment="1">
      <alignment horizontal="right"/>
    </xf>
    <xf numFmtId="164" fontId="3" fillId="36" borderId="20" xfId="0" applyNumberFormat="1" applyFont="1" applyFill="1" applyBorder="1" applyAlignment="1">
      <alignment horizontal="right"/>
    </xf>
    <xf numFmtId="164" fontId="3" fillId="16" borderId="54" xfId="0" applyNumberFormat="1" applyFont="1" applyFill="1" applyBorder="1" applyAlignment="1">
      <alignment horizontal="right"/>
    </xf>
    <xf numFmtId="164" fontId="3" fillId="37" borderId="55" xfId="0" applyNumberFormat="1" applyFont="1" applyFill="1" applyBorder="1" applyAlignment="1">
      <alignment horizontal="right"/>
    </xf>
    <xf numFmtId="164" fontId="3" fillId="36" borderId="15" xfId="0" applyNumberFormat="1" applyFont="1" applyFill="1" applyBorder="1" applyAlignment="1">
      <alignment horizontal="right"/>
    </xf>
    <xf numFmtId="164" fontId="3" fillId="36" borderId="56" xfId="0" applyNumberFormat="1" applyFont="1" applyFill="1" applyBorder="1" applyAlignment="1">
      <alignment horizontal="right" vertical="top"/>
    </xf>
    <xf numFmtId="164" fontId="3" fillId="38" borderId="57" xfId="0" applyNumberFormat="1" applyFont="1" applyFill="1" applyBorder="1" applyAlignment="1">
      <alignment horizontal="right"/>
    </xf>
    <xf numFmtId="164" fontId="3" fillId="37" borderId="57" xfId="0" applyNumberFormat="1" applyFont="1" applyFill="1" applyBorder="1" applyAlignment="1">
      <alignment horizontal="right"/>
    </xf>
    <xf numFmtId="164" fontId="3" fillId="37" borderId="53" xfId="0" applyNumberFormat="1" applyFont="1" applyFill="1" applyBorder="1" applyAlignment="1">
      <alignment horizontal="right"/>
    </xf>
    <xf numFmtId="164" fontId="3" fillId="16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36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38" borderId="10" xfId="0" applyNumberFormat="1" applyFont="1" applyFill="1" applyBorder="1" applyAlignment="1">
      <alignment horizontal="right"/>
    </xf>
    <xf numFmtId="164" fontId="3" fillId="38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36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9" borderId="59" xfId="0" applyNumberFormat="1" applyFont="1" applyFill="1" applyBorder="1" applyAlignment="1">
      <alignment horizontal="right"/>
    </xf>
    <xf numFmtId="164" fontId="3" fillId="9" borderId="60" xfId="0" applyNumberFormat="1" applyFont="1" applyFill="1" applyBorder="1" applyAlignment="1">
      <alignment horizontal="right"/>
    </xf>
    <xf numFmtId="164" fontId="3" fillId="38" borderId="58" xfId="0" applyNumberFormat="1" applyFont="1" applyFill="1" applyBorder="1" applyAlignment="1">
      <alignment horizontal="right"/>
    </xf>
    <xf numFmtId="164" fontId="3" fillId="37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9" borderId="61" xfId="0" applyNumberFormat="1" applyFont="1" applyFill="1" applyBorder="1" applyAlignment="1">
      <alignment horizontal="right"/>
    </xf>
    <xf numFmtId="164" fontId="3" fillId="9" borderId="54" xfId="0" applyNumberFormat="1" applyFont="1" applyFill="1" applyBorder="1" applyAlignment="1">
      <alignment horizontal="right"/>
    </xf>
    <xf numFmtId="164" fontId="3" fillId="18" borderId="62" xfId="0" applyNumberFormat="1" applyFont="1" applyFill="1" applyBorder="1" applyAlignment="1">
      <alignment horizontal="right"/>
    </xf>
    <xf numFmtId="164" fontId="3" fillId="18" borderId="60" xfId="0" applyNumberFormat="1" applyFont="1" applyFill="1" applyBorder="1" applyAlignment="1">
      <alignment horizontal="right"/>
    </xf>
    <xf numFmtId="164" fontId="3" fillId="37" borderId="63" xfId="0" applyNumberFormat="1" applyFont="1" applyFill="1" applyBorder="1" applyAlignment="1">
      <alignment horizontal="right"/>
    </xf>
    <xf numFmtId="164" fontId="3" fillId="38" borderId="19" xfId="0" applyNumberFormat="1" applyFont="1" applyFill="1" applyBorder="1" applyAlignment="1">
      <alignment horizontal="right"/>
    </xf>
    <xf numFmtId="164" fontId="3" fillId="16" borderId="61" xfId="0" applyNumberFormat="1" applyFont="1" applyFill="1" applyBorder="1" applyAlignment="1">
      <alignment horizontal="right"/>
    </xf>
    <xf numFmtId="164" fontId="3" fillId="36" borderId="58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36" borderId="56" xfId="0" applyNumberFormat="1" applyFont="1" applyFill="1" applyBorder="1" applyAlignment="1">
      <alignment horizontal="right"/>
    </xf>
    <xf numFmtId="164" fontId="3" fillId="38" borderId="52" xfId="0" applyNumberFormat="1" applyFont="1" applyFill="1" applyBorder="1" applyAlignment="1">
      <alignment horizontal="right"/>
    </xf>
    <xf numFmtId="164" fontId="3" fillId="38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36" borderId="64" xfId="0" applyFont="1" applyFill="1" applyBorder="1" applyAlignment="1">
      <alignment horizontal="left" wrapText="1"/>
    </xf>
    <xf numFmtId="0" fontId="3" fillId="36" borderId="65" xfId="0" applyFont="1" applyFill="1" applyBorder="1" applyAlignment="1" applyProtection="1">
      <alignment horizontal="left" wrapText="1"/>
      <protection/>
    </xf>
    <xf numFmtId="49" fontId="3" fillId="36" borderId="3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39" borderId="0" xfId="0" applyNumberFormat="1" applyFill="1" applyAlignment="1">
      <alignment/>
    </xf>
    <xf numFmtId="0" fontId="0" fillId="39" borderId="0" xfId="0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0"/>
  <sheetViews>
    <sheetView tabSelected="1" zoomScalePageLayoutView="0" workbookViewId="0" topLeftCell="A1">
      <selection activeCell="B12" sqref="B12:H12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155" hidden="1" customWidth="1"/>
    <col min="13" max="16384" width="9.125" style="3" customWidth="1"/>
  </cols>
  <sheetData>
    <row r="1" ht="2.25" customHeight="1"/>
    <row r="2" spans="1:12" ht="11.25" customHeight="1">
      <c r="A2" s="172" t="s">
        <v>0</v>
      </c>
      <c r="B2" s="173"/>
      <c r="C2" s="173"/>
      <c r="D2" s="173"/>
      <c r="E2" s="173"/>
      <c r="F2" s="173"/>
      <c r="G2" s="173"/>
      <c r="H2" s="173"/>
      <c r="I2" s="173"/>
      <c r="K2" s="2"/>
      <c r="L2" s="155" t="s">
        <v>358</v>
      </c>
    </row>
    <row r="3" spans="1:12" ht="11.25" customHeight="1">
      <c r="A3" s="174" t="s">
        <v>1</v>
      </c>
      <c r="B3" s="175"/>
      <c r="C3" s="175"/>
      <c r="D3" s="175"/>
      <c r="E3" s="175"/>
      <c r="F3" s="175"/>
      <c r="G3" s="175"/>
      <c r="H3" s="175"/>
      <c r="I3" s="175"/>
      <c r="K3" s="2" t="s">
        <v>379</v>
      </c>
      <c r="L3" s="155" t="s">
        <v>359</v>
      </c>
    </row>
    <row r="4" spans="1:12" ht="10.5" customHeight="1" thickBot="1">
      <c r="A4" s="176"/>
      <c r="B4" s="176"/>
      <c r="C4" s="176"/>
      <c r="D4" s="176"/>
      <c r="E4" s="176"/>
      <c r="F4" s="176"/>
      <c r="G4" s="176"/>
      <c r="H4" s="176"/>
      <c r="I4" s="177"/>
      <c r="J4" s="4" t="s">
        <v>2</v>
      </c>
      <c r="K4" s="2" t="s">
        <v>382</v>
      </c>
      <c r="L4" s="155" t="s">
        <v>360</v>
      </c>
    </row>
    <row r="5" spans="1:12" ht="12.75" customHeight="1">
      <c r="A5" s="5"/>
      <c r="C5" s="81" t="s">
        <v>195</v>
      </c>
      <c r="D5" s="178" t="s">
        <v>383</v>
      </c>
      <c r="E5" s="178"/>
      <c r="F5" s="6"/>
      <c r="G5" s="6"/>
      <c r="H5" s="6"/>
      <c r="I5" s="83" t="s">
        <v>205</v>
      </c>
      <c r="J5" s="7" t="s">
        <v>3</v>
      </c>
      <c r="K5" s="2" t="s">
        <v>380</v>
      </c>
      <c r="L5" s="155" t="s">
        <v>361</v>
      </c>
    </row>
    <row r="6" spans="1:12" ht="12.75" customHeight="1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42736</v>
      </c>
      <c r="K6" s="2"/>
      <c r="L6" s="155" t="s">
        <v>362</v>
      </c>
    </row>
    <row r="7" spans="1:12" ht="12.75">
      <c r="A7" s="10" t="s">
        <v>196</v>
      </c>
      <c r="B7" s="179" t="s">
        <v>384</v>
      </c>
      <c r="C7" s="179"/>
      <c r="D7" s="179"/>
      <c r="E7" s="179"/>
      <c r="F7" s="179"/>
      <c r="G7" s="179"/>
      <c r="H7" s="179"/>
      <c r="I7" s="83" t="s">
        <v>202</v>
      </c>
      <c r="J7" s="92" t="s">
        <v>407</v>
      </c>
      <c r="K7" s="2" t="s">
        <v>381</v>
      </c>
      <c r="L7" s="155" t="s">
        <v>363</v>
      </c>
    </row>
    <row r="8" spans="1:12" ht="12.75">
      <c r="A8" s="10" t="s">
        <v>197</v>
      </c>
      <c r="B8" s="179"/>
      <c r="C8" s="179"/>
      <c r="D8" s="179"/>
      <c r="E8" s="179"/>
      <c r="F8" s="179"/>
      <c r="G8" s="179"/>
      <c r="H8" s="179"/>
      <c r="I8" s="83" t="s">
        <v>337</v>
      </c>
      <c r="J8" s="92" t="s">
        <v>377</v>
      </c>
      <c r="K8" s="2"/>
      <c r="L8" s="155" t="s">
        <v>364</v>
      </c>
    </row>
    <row r="9" spans="1:12" ht="12.75">
      <c r="A9" s="10" t="s">
        <v>198</v>
      </c>
      <c r="B9" s="180" t="s">
        <v>406</v>
      </c>
      <c r="C9" s="180"/>
      <c r="D9" s="180"/>
      <c r="E9" s="180"/>
      <c r="F9" s="180"/>
      <c r="G9" s="180"/>
      <c r="H9" s="180"/>
      <c r="I9" s="83" t="s">
        <v>331</v>
      </c>
      <c r="J9" s="93" t="s">
        <v>408</v>
      </c>
      <c r="K9" s="2"/>
      <c r="L9" s="155" t="s">
        <v>365</v>
      </c>
    </row>
    <row r="10" spans="1:12" ht="12.75">
      <c r="A10" s="10" t="s">
        <v>200</v>
      </c>
      <c r="B10" s="159"/>
      <c r="C10" s="159"/>
      <c r="D10" s="159"/>
      <c r="E10" s="159"/>
      <c r="F10" s="159"/>
      <c r="G10" s="159"/>
      <c r="H10" s="159"/>
      <c r="I10" s="83" t="s">
        <v>202</v>
      </c>
      <c r="J10" s="94"/>
      <c r="K10" s="2" t="s">
        <v>378</v>
      </c>
      <c r="L10" s="155" t="s">
        <v>366</v>
      </c>
    </row>
    <row r="11" spans="1:12" ht="12.75">
      <c r="A11" s="10" t="s">
        <v>199</v>
      </c>
      <c r="B11" s="179"/>
      <c r="C11" s="179"/>
      <c r="D11" s="179"/>
      <c r="E11" s="179"/>
      <c r="F11" s="179"/>
      <c r="G11" s="179"/>
      <c r="H11" s="179"/>
      <c r="I11" s="83" t="s">
        <v>203</v>
      </c>
      <c r="J11" s="95" t="s">
        <v>409</v>
      </c>
      <c r="K11" s="2"/>
      <c r="L11" s="155" t="s">
        <v>367</v>
      </c>
    </row>
    <row r="12" spans="1:12" ht="12.75">
      <c r="A12" s="13" t="s">
        <v>4</v>
      </c>
      <c r="B12" s="165"/>
      <c r="C12" s="165"/>
      <c r="D12" s="165"/>
      <c r="E12" s="165"/>
      <c r="F12" s="165"/>
      <c r="G12" s="165"/>
      <c r="H12" s="165"/>
      <c r="I12" s="83"/>
      <c r="J12" s="14"/>
      <c r="K12" s="157"/>
      <c r="L12" s="155" t="s">
        <v>368</v>
      </c>
    </row>
    <row r="13" spans="1:12" ht="12.75" customHeight="1" thickBot="1">
      <c r="A13" s="10" t="s">
        <v>5</v>
      </c>
      <c r="B13" s="165"/>
      <c r="C13" s="165"/>
      <c r="D13" s="165"/>
      <c r="E13" s="165"/>
      <c r="F13" s="165"/>
      <c r="G13" s="165"/>
      <c r="H13" s="165"/>
      <c r="I13" s="83" t="s">
        <v>204</v>
      </c>
      <c r="J13" s="15" t="s">
        <v>6</v>
      </c>
      <c r="K13" s="157"/>
      <c r="L13" s="155" t="s">
        <v>369</v>
      </c>
    </row>
    <row r="14" spans="1:12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8"/>
      <c r="L14" s="155" t="s">
        <v>370</v>
      </c>
    </row>
    <row r="15" spans="1:12" ht="13.5" customHeight="1">
      <c r="A15" s="17"/>
      <c r="B15" s="18" t="s">
        <v>7</v>
      </c>
      <c r="C15" s="162" t="s">
        <v>8</v>
      </c>
      <c r="D15" s="163"/>
      <c r="E15" s="163"/>
      <c r="F15" s="164"/>
      <c r="G15" s="162" t="s">
        <v>9</v>
      </c>
      <c r="H15" s="163"/>
      <c r="I15" s="163"/>
      <c r="J15" s="163"/>
      <c r="K15" s="158"/>
      <c r="L15" s="155" t="s">
        <v>371</v>
      </c>
    </row>
    <row r="16" spans="1:12" ht="12" customHeight="1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6" t="s">
        <v>12</v>
      </c>
      <c r="G16" s="22" t="s">
        <v>11</v>
      </c>
      <c r="H16" s="151" t="s">
        <v>353</v>
      </c>
      <c r="I16" s="151" t="s">
        <v>342</v>
      </c>
      <c r="J16" s="160" t="s">
        <v>12</v>
      </c>
      <c r="K16" s="158"/>
      <c r="L16" s="155" t="s">
        <v>372</v>
      </c>
    </row>
    <row r="17" spans="1:12" ht="12" customHeight="1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7"/>
      <c r="G17" s="22" t="s">
        <v>15</v>
      </c>
      <c r="H17" s="22" t="s">
        <v>354</v>
      </c>
      <c r="I17" s="22" t="s">
        <v>343</v>
      </c>
      <c r="J17" s="161"/>
      <c r="K17" s="3" t="s">
        <v>385</v>
      </c>
      <c r="L17" s="155" t="s">
        <v>373</v>
      </c>
    </row>
    <row r="18" spans="1:12" ht="12" customHeight="1">
      <c r="A18" s="20"/>
      <c r="B18" s="21"/>
      <c r="C18" s="22" t="s">
        <v>16</v>
      </c>
      <c r="D18" s="22" t="s">
        <v>355</v>
      </c>
      <c r="E18" s="22" t="s">
        <v>11</v>
      </c>
      <c r="F18" s="167"/>
      <c r="G18" s="22" t="s">
        <v>16</v>
      </c>
      <c r="H18" s="22" t="s">
        <v>355</v>
      </c>
      <c r="I18" s="22" t="s">
        <v>11</v>
      </c>
      <c r="J18" s="161"/>
      <c r="L18" s="155" t="s">
        <v>374</v>
      </c>
    </row>
    <row r="19" spans="1:12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55" t="s">
        <v>375</v>
      </c>
    </row>
    <row r="20" spans="1:11" ht="19.5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>
      <c r="A21" s="40" t="s">
        <v>387</v>
      </c>
      <c r="B21" s="41" t="s">
        <v>19</v>
      </c>
      <c r="C21" s="99"/>
      <c r="D21" s="98">
        <f>SUM(D23:D26)</f>
        <v>8891512.98</v>
      </c>
      <c r="E21" s="98">
        <f>SUM(E23:E26)</f>
        <v>0</v>
      </c>
      <c r="F21" s="98">
        <f>SUM(F23:F26)</f>
        <v>8891512.98</v>
      </c>
      <c r="G21" s="99"/>
      <c r="H21" s="98">
        <f>SUM(H23:H26)</f>
        <v>8970932.98</v>
      </c>
      <c r="I21" s="98">
        <f>SUM(I23:I26)</f>
        <v>0</v>
      </c>
      <c r="J21" s="100">
        <f>SUM(J23:J26)</f>
        <v>8970932.98</v>
      </c>
      <c r="K21" s="96" t="s">
        <v>230</v>
      </c>
      <c r="L21" s="155" t="s">
        <v>19</v>
      </c>
    </row>
    <row r="22" spans="1:11" ht="9.75" customHeight="1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ht="12.75">
      <c r="A23" s="42" t="s">
        <v>392</v>
      </c>
      <c r="B23" s="41" t="s">
        <v>21</v>
      </c>
      <c r="C23" s="99"/>
      <c r="D23" s="103">
        <v>7365804.16</v>
      </c>
      <c r="E23" s="103"/>
      <c r="F23" s="104">
        <f>SUM(D23:E23)</f>
        <v>7365804.16</v>
      </c>
      <c r="G23" s="99"/>
      <c r="H23" s="103">
        <v>7365804.16</v>
      </c>
      <c r="I23" s="103"/>
      <c r="J23" s="105">
        <f>SUM(H23:I23)</f>
        <v>7365804.16</v>
      </c>
      <c r="K23" s="96" t="s">
        <v>231</v>
      </c>
      <c r="L23" s="155" t="s">
        <v>21</v>
      </c>
    </row>
    <row r="24" spans="1:12" ht="22.5">
      <c r="A24" s="42" t="s">
        <v>22</v>
      </c>
      <c r="B24" s="41" t="s">
        <v>23</v>
      </c>
      <c r="C24" s="99"/>
      <c r="D24" s="103">
        <v>664683.6</v>
      </c>
      <c r="E24" s="103"/>
      <c r="F24" s="104">
        <f>SUM(D24:E24)</f>
        <v>664683.6</v>
      </c>
      <c r="G24" s="99"/>
      <c r="H24" s="103">
        <v>664683.6</v>
      </c>
      <c r="I24" s="103"/>
      <c r="J24" s="105">
        <f>SUM(H24:I24)</f>
        <v>664683.6</v>
      </c>
      <c r="K24" s="96" t="s">
        <v>232</v>
      </c>
      <c r="L24" s="155" t="s">
        <v>23</v>
      </c>
    </row>
    <row r="25" spans="1:12" ht="12.75">
      <c r="A25" s="42" t="s">
        <v>24</v>
      </c>
      <c r="B25" s="41" t="s">
        <v>25</v>
      </c>
      <c r="C25" s="99"/>
      <c r="D25" s="103">
        <v>861025.22</v>
      </c>
      <c r="E25" s="103"/>
      <c r="F25" s="104">
        <f>SUM(D25:E25)</f>
        <v>861025.22</v>
      </c>
      <c r="G25" s="99"/>
      <c r="H25" s="103">
        <v>940445.22</v>
      </c>
      <c r="I25" s="103"/>
      <c r="J25" s="105">
        <f>SUM(H25:I25)</f>
        <v>940445.22</v>
      </c>
      <c r="K25" s="96" t="s">
        <v>233</v>
      </c>
      <c r="L25" s="155" t="s">
        <v>25</v>
      </c>
    </row>
    <row r="26" spans="1:12" ht="12.75">
      <c r="A26" s="42" t="s">
        <v>393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 ht="12.75">
      <c r="A27" s="43" t="s">
        <v>27</v>
      </c>
      <c r="B27" s="41" t="s">
        <v>28</v>
      </c>
      <c r="C27" s="99"/>
      <c r="D27" s="98">
        <f>SUM(D29:D32)</f>
        <v>3312816.21</v>
      </c>
      <c r="E27" s="98">
        <f>SUM(E29:E32)</f>
        <v>0</v>
      </c>
      <c r="F27" s="98">
        <f>SUM(F29:F32)</f>
        <v>3312816.21</v>
      </c>
      <c r="G27" s="99"/>
      <c r="H27" s="98">
        <f>SUM(H29:H32)</f>
        <v>3575303.55</v>
      </c>
      <c r="I27" s="98">
        <f>SUM(I29:I32)</f>
        <v>0</v>
      </c>
      <c r="J27" s="100">
        <f>SUM(J29:J32)</f>
        <v>3575303.55</v>
      </c>
      <c r="K27" s="96" t="s">
        <v>235</v>
      </c>
      <c r="L27" s="155" t="s">
        <v>28</v>
      </c>
    </row>
    <row r="28" spans="1:11" ht="9.75" customHeight="1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>
      <c r="A29" s="42" t="s">
        <v>394</v>
      </c>
      <c r="B29" s="41" t="s">
        <v>29</v>
      </c>
      <c r="C29" s="99"/>
      <c r="D29" s="103">
        <v>2209744.42</v>
      </c>
      <c r="E29" s="103"/>
      <c r="F29" s="104">
        <f>SUM(D29:E29)</f>
        <v>2209744.42</v>
      </c>
      <c r="G29" s="99"/>
      <c r="H29" s="103">
        <v>2298134.02</v>
      </c>
      <c r="I29" s="103"/>
      <c r="J29" s="105">
        <f>SUM(H29:I29)</f>
        <v>2298134.02</v>
      </c>
      <c r="K29" s="96" t="s">
        <v>236</v>
      </c>
      <c r="L29" s="155" t="s">
        <v>29</v>
      </c>
    </row>
    <row r="30" spans="1:12" ht="22.5">
      <c r="A30" s="42" t="s">
        <v>395</v>
      </c>
      <c r="B30" s="41" t="s">
        <v>30</v>
      </c>
      <c r="C30" s="99"/>
      <c r="D30" s="103">
        <v>316516.4</v>
      </c>
      <c r="E30" s="103"/>
      <c r="F30" s="104">
        <f>SUM(D30:E30)</f>
        <v>316516.4</v>
      </c>
      <c r="G30" s="99"/>
      <c r="H30" s="103">
        <v>411471.2</v>
      </c>
      <c r="I30" s="103"/>
      <c r="J30" s="105">
        <f>SUM(H30:I30)</f>
        <v>411471.2</v>
      </c>
      <c r="K30" s="96" t="s">
        <v>237</v>
      </c>
      <c r="L30" s="155" t="s">
        <v>30</v>
      </c>
    </row>
    <row r="31" spans="1:12" ht="22.5">
      <c r="A31" s="42" t="s">
        <v>396</v>
      </c>
      <c r="B31" s="41" t="s">
        <v>31</v>
      </c>
      <c r="C31" s="99"/>
      <c r="D31" s="103">
        <v>786555.39</v>
      </c>
      <c r="E31" s="103"/>
      <c r="F31" s="104">
        <f>SUM(D31:E31)</f>
        <v>786555.39</v>
      </c>
      <c r="G31" s="99"/>
      <c r="H31" s="103">
        <v>865698.33</v>
      </c>
      <c r="I31" s="103"/>
      <c r="J31" s="105">
        <f>SUM(H31:I31)</f>
        <v>865698.33</v>
      </c>
      <c r="K31" s="96" t="s">
        <v>238</v>
      </c>
      <c r="L31" s="155" t="s">
        <v>31</v>
      </c>
    </row>
    <row r="32" spans="1:12" ht="12.75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>
      <c r="A33" s="40" t="s">
        <v>388</v>
      </c>
      <c r="B33" s="41" t="s">
        <v>34</v>
      </c>
      <c r="C33" s="99"/>
      <c r="D33" s="106">
        <f>D21-D27</f>
        <v>5578696.77</v>
      </c>
      <c r="E33" s="106">
        <f>E21-E27</f>
        <v>0</v>
      </c>
      <c r="F33" s="106">
        <f>F21-F27</f>
        <v>5578696.77</v>
      </c>
      <c r="G33" s="99"/>
      <c r="H33" s="106">
        <f>H21-H27</f>
        <v>5395629.43</v>
      </c>
      <c r="I33" s="106">
        <f>I21-I27</f>
        <v>0</v>
      </c>
      <c r="J33" s="107">
        <f>J21-J27</f>
        <v>5395629.43</v>
      </c>
      <c r="K33" s="96" t="s">
        <v>240</v>
      </c>
      <c r="L33" s="155" t="s">
        <v>34</v>
      </c>
    </row>
    <row r="34" spans="1:11" ht="9.75" customHeight="1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>
      <c r="A35" s="42" t="s">
        <v>397</v>
      </c>
      <c r="B35" s="41" t="s">
        <v>36</v>
      </c>
      <c r="C35" s="99"/>
      <c r="D35" s="106">
        <f aca="true" t="shared" si="0" ref="D35:F38">D23-D29</f>
        <v>5156059.74</v>
      </c>
      <c r="E35" s="106">
        <f t="shared" si="0"/>
        <v>0</v>
      </c>
      <c r="F35" s="106">
        <f t="shared" si="0"/>
        <v>5156059.74</v>
      </c>
      <c r="G35" s="99"/>
      <c r="H35" s="106">
        <f aca="true" t="shared" si="1" ref="H35:J38">H23-H29</f>
        <v>5067670.14</v>
      </c>
      <c r="I35" s="106">
        <f t="shared" si="1"/>
        <v>0</v>
      </c>
      <c r="J35" s="110">
        <f t="shared" si="1"/>
        <v>5067670.14</v>
      </c>
      <c r="K35" s="96" t="s">
        <v>241</v>
      </c>
      <c r="L35" s="155" t="s">
        <v>36</v>
      </c>
    </row>
    <row r="36" spans="1:12" ht="22.5">
      <c r="A36" s="42" t="s">
        <v>398</v>
      </c>
      <c r="B36" s="41" t="s">
        <v>37</v>
      </c>
      <c r="C36" s="99"/>
      <c r="D36" s="106">
        <f t="shared" si="0"/>
        <v>348167.2</v>
      </c>
      <c r="E36" s="106">
        <f t="shared" si="0"/>
        <v>0</v>
      </c>
      <c r="F36" s="106">
        <f t="shared" si="0"/>
        <v>348167.2</v>
      </c>
      <c r="G36" s="99"/>
      <c r="H36" s="106">
        <f t="shared" si="1"/>
        <v>253212.4</v>
      </c>
      <c r="I36" s="106">
        <f t="shared" si="1"/>
        <v>0</v>
      </c>
      <c r="J36" s="110">
        <f t="shared" si="1"/>
        <v>253212.4</v>
      </c>
      <c r="K36" s="96" t="s">
        <v>242</v>
      </c>
      <c r="L36" s="155" t="s">
        <v>37</v>
      </c>
    </row>
    <row r="37" spans="1:12" ht="22.5">
      <c r="A37" s="42" t="s">
        <v>399</v>
      </c>
      <c r="B37" s="41" t="s">
        <v>38</v>
      </c>
      <c r="C37" s="99"/>
      <c r="D37" s="106">
        <f t="shared" si="0"/>
        <v>74469.83</v>
      </c>
      <c r="E37" s="106">
        <f t="shared" si="0"/>
        <v>0</v>
      </c>
      <c r="F37" s="106">
        <f t="shared" si="0"/>
        <v>74469.83</v>
      </c>
      <c r="G37" s="99"/>
      <c r="H37" s="106">
        <f t="shared" si="1"/>
        <v>74746.89</v>
      </c>
      <c r="I37" s="106">
        <f t="shared" si="1"/>
        <v>0</v>
      </c>
      <c r="J37" s="110">
        <f t="shared" si="1"/>
        <v>74746.89</v>
      </c>
      <c r="K37" s="96" t="s">
        <v>243</v>
      </c>
      <c r="L37" s="155" t="s">
        <v>38</v>
      </c>
    </row>
    <row r="38" spans="1:12" ht="23.25" thickBot="1">
      <c r="A38" s="42" t="s">
        <v>400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1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1" ht="13.5" customHeight="1">
      <c r="A40" s="17"/>
      <c r="B40" s="18" t="s">
        <v>7</v>
      </c>
      <c r="C40" s="162" t="s">
        <v>8</v>
      </c>
      <c r="D40" s="163"/>
      <c r="E40" s="163"/>
      <c r="F40" s="164"/>
      <c r="G40" s="162" t="s">
        <v>9</v>
      </c>
      <c r="H40" s="163"/>
      <c r="I40" s="163"/>
      <c r="J40" s="163"/>
      <c r="K40" s="96"/>
    </row>
    <row r="41" spans="1:11" ht="12" customHeight="1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6" t="s">
        <v>12</v>
      </c>
      <c r="G41" s="22" t="s">
        <v>11</v>
      </c>
      <c r="H41" s="151" t="s">
        <v>353</v>
      </c>
      <c r="I41" s="151" t="s">
        <v>342</v>
      </c>
      <c r="J41" s="160" t="s">
        <v>12</v>
      </c>
      <c r="K41" s="96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7"/>
      <c r="G42" s="22" t="s">
        <v>15</v>
      </c>
      <c r="H42" s="22" t="s">
        <v>354</v>
      </c>
      <c r="I42" s="22" t="s">
        <v>343</v>
      </c>
      <c r="J42" s="161"/>
      <c r="K42" s="96"/>
    </row>
    <row r="43" spans="1:11" ht="12" customHeight="1">
      <c r="A43" s="20"/>
      <c r="B43" s="21"/>
      <c r="C43" s="22" t="s">
        <v>16</v>
      </c>
      <c r="D43" s="22" t="s">
        <v>355</v>
      </c>
      <c r="E43" s="22" t="s">
        <v>11</v>
      </c>
      <c r="F43" s="167"/>
      <c r="G43" s="22" t="s">
        <v>16</v>
      </c>
      <c r="H43" s="22" t="s">
        <v>355</v>
      </c>
      <c r="I43" s="22" t="s">
        <v>11</v>
      </c>
      <c r="J43" s="161"/>
      <c r="K43" s="96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>
      <c r="A45" s="48" t="s">
        <v>389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1" ht="9.75" customHeight="1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 ht="12.75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 ht="12.75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 ht="12.75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1" ht="9.75" customHeight="1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 ht="12.75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>
      <c r="A55" s="43" t="s">
        <v>390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1" ht="9.75" customHeight="1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>
      <c r="A57" s="50" t="s">
        <v>338</v>
      </c>
      <c r="B57" s="41" t="s">
        <v>57</v>
      </c>
      <c r="C57" s="99"/>
      <c r="D57" s="106">
        <f aca="true" t="shared" si="2" ref="D57:F59">D47-D52</f>
        <v>0</v>
      </c>
      <c r="E57" s="106">
        <f t="shared" si="2"/>
        <v>0</v>
      </c>
      <c r="F57" s="120">
        <f t="shared" si="2"/>
        <v>0</v>
      </c>
      <c r="G57" s="99"/>
      <c r="H57" s="106">
        <f aca="true" t="shared" si="3" ref="H57:J59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>
      <c r="A58" s="49" t="s">
        <v>401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>
      <c r="A59" s="49" t="s">
        <v>402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 ht="12.75">
      <c r="A60" s="43" t="s">
        <v>391</v>
      </c>
      <c r="B60" s="41" t="s">
        <v>60</v>
      </c>
      <c r="C60" s="103"/>
      <c r="D60" s="121">
        <v>712784.56</v>
      </c>
      <c r="E60" s="121"/>
      <c r="F60" s="117">
        <f>SUM(C60:E60)</f>
        <v>712784.56</v>
      </c>
      <c r="G60" s="103"/>
      <c r="H60" s="121">
        <v>618197.3</v>
      </c>
      <c r="I60" s="121"/>
      <c r="J60" s="105">
        <f>SUM(G60:I60)</f>
        <v>618197.3</v>
      </c>
      <c r="K60" s="96" t="s">
        <v>257</v>
      </c>
      <c r="L60" s="155" t="s">
        <v>60</v>
      </c>
    </row>
    <row r="61" spans="1:12" ht="12.75">
      <c r="A61" s="43" t="s">
        <v>61</v>
      </c>
      <c r="B61" s="41" t="s">
        <v>62</v>
      </c>
      <c r="C61" s="103">
        <v>7830</v>
      </c>
      <c r="D61" s="121">
        <v>374797.18</v>
      </c>
      <c r="E61" s="121"/>
      <c r="F61" s="117">
        <f>SUM(C61:E61)</f>
        <v>382627.18</v>
      </c>
      <c r="G61" s="103"/>
      <c r="H61" s="121">
        <v>419124.42</v>
      </c>
      <c r="I61" s="121"/>
      <c r="J61" s="105">
        <f>SUM(G61:I61)</f>
        <v>419124.42</v>
      </c>
      <c r="K61" s="96" t="s">
        <v>258</v>
      </c>
      <c r="L61" s="155" t="s">
        <v>62</v>
      </c>
    </row>
    <row r="62" spans="1:11" ht="9.75" customHeight="1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 ht="12.75">
      <c r="A64" s="43" t="s">
        <v>65</v>
      </c>
      <c r="B64" s="41" t="s">
        <v>66</v>
      </c>
      <c r="C64" s="98">
        <f aca="true" t="shared" si="4" ref="C64:J6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1" ht="9.75" customHeight="1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ht="12.75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1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1" ht="15" customHeight="1">
      <c r="A71" s="17"/>
      <c r="B71" s="18" t="s">
        <v>7</v>
      </c>
      <c r="C71" s="162" t="s">
        <v>8</v>
      </c>
      <c r="D71" s="163"/>
      <c r="E71" s="163"/>
      <c r="F71" s="164"/>
      <c r="G71" s="162" t="s">
        <v>9</v>
      </c>
      <c r="H71" s="163"/>
      <c r="I71" s="163"/>
      <c r="J71" s="163"/>
      <c r="K71" s="96"/>
    </row>
    <row r="72" spans="1:11" ht="12" customHeight="1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6" t="s">
        <v>12</v>
      </c>
      <c r="G72" s="22" t="s">
        <v>11</v>
      </c>
      <c r="H72" s="151" t="s">
        <v>353</v>
      </c>
      <c r="I72" s="151" t="s">
        <v>342</v>
      </c>
      <c r="J72" s="160" t="s">
        <v>12</v>
      </c>
      <c r="K72" s="96"/>
    </row>
    <row r="73" spans="1:11" ht="12" customHeight="1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7"/>
      <c r="G73" s="22" t="s">
        <v>15</v>
      </c>
      <c r="H73" s="22" t="s">
        <v>354</v>
      </c>
      <c r="I73" s="22" t="s">
        <v>343</v>
      </c>
      <c r="J73" s="161"/>
      <c r="K73" s="96"/>
    </row>
    <row r="74" spans="1:11" ht="12" customHeight="1">
      <c r="A74" s="20"/>
      <c r="B74" s="21"/>
      <c r="C74" s="22" t="s">
        <v>16</v>
      </c>
      <c r="D74" s="22" t="s">
        <v>355</v>
      </c>
      <c r="E74" s="22" t="s">
        <v>11</v>
      </c>
      <c r="F74" s="167"/>
      <c r="G74" s="22" t="s">
        <v>16</v>
      </c>
      <c r="H74" s="22" t="s">
        <v>355</v>
      </c>
      <c r="I74" s="22" t="s">
        <v>11</v>
      </c>
      <c r="J74" s="161"/>
      <c r="K74" s="96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ht="12.75">
      <c r="A76" s="43" t="s">
        <v>76</v>
      </c>
      <c r="B76" s="41" t="s">
        <v>77</v>
      </c>
      <c r="C76" s="98">
        <f aca="true" t="shared" si="5" ref="C76:J76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1" ht="9.75" customHeight="1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 ht="12.75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>
      <c r="A83" s="55" t="s">
        <v>386</v>
      </c>
      <c r="B83" s="56" t="s">
        <v>87</v>
      </c>
      <c r="C83" s="131">
        <f aca="true" t="shared" si="6" ref="C83:J83">C33+C55+C60+C61+C64+C76+C82</f>
        <v>7830</v>
      </c>
      <c r="D83" s="131">
        <f t="shared" si="6"/>
        <v>6666278.51</v>
      </c>
      <c r="E83" s="131">
        <f t="shared" si="6"/>
        <v>0</v>
      </c>
      <c r="F83" s="131">
        <f t="shared" si="6"/>
        <v>6674108.51</v>
      </c>
      <c r="G83" s="131">
        <f t="shared" si="6"/>
        <v>0</v>
      </c>
      <c r="H83" s="131">
        <f t="shared" si="6"/>
        <v>6432951.15</v>
      </c>
      <c r="I83" s="131">
        <f t="shared" si="6"/>
        <v>0</v>
      </c>
      <c r="J83" s="132">
        <f t="shared" si="6"/>
        <v>6432951.15</v>
      </c>
      <c r="K83" s="96" t="s">
        <v>271</v>
      </c>
      <c r="L83" s="155" t="s">
        <v>87</v>
      </c>
    </row>
    <row r="84" spans="1:11" ht="19.5" customHeight="1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ht="12.75">
      <c r="A85" s="43" t="s">
        <v>89</v>
      </c>
      <c r="B85" s="41" t="s">
        <v>90</v>
      </c>
      <c r="C85" s="98">
        <f aca="true" t="shared" si="7" ref="C85:J85">SUM(C87:C95)</f>
        <v>0</v>
      </c>
      <c r="D85" s="98">
        <f t="shared" si="7"/>
        <v>0</v>
      </c>
      <c r="E85" s="98">
        <f t="shared" si="7"/>
        <v>633344.4</v>
      </c>
      <c r="F85" s="98">
        <f t="shared" si="7"/>
        <v>633344.4</v>
      </c>
      <c r="G85" s="98">
        <f t="shared" si="7"/>
        <v>0</v>
      </c>
      <c r="H85" s="98">
        <f t="shared" si="7"/>
        <v>0</v>
      </c>
      <c r="I85" s="98">
        <f t="shared" si="7"/>
        <v>633344.4</v>
      </c>
      <c r="J85" s="100">
        <f t="shared" si="7"/>
        <v>633344.4</v>
      </c>
      <c r="K85" s="96" t="s">
        <v>272</v>
      </c>
      <c r="L85" s="155" t="s">
        <v>90</v>
      </c>
    </row>
    <row r="86" spans="1:11" ht="9.75" customHeight="1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>
      <c r="A87" s="49" t="s">
        <v>224</v>
      </c>
      <c r="B87" s="41" t="s">
        <v>92</v>
      </c>
      <c r="C87" s="103"/>
      <c r="D87" s="121"/>
      <c r="E87" s="121">
        <v>633344.4</v>
      </c>
      <c r="F87" s="117">
        <f aca="true" t="shared" si="8" ref="F87:F95">SUM(C87:E87)</f>
        <v>633344.4</v>
      </c>
      <c r="G87" s="121"/>
      <c r="H87" s="121"/>
      <c r="I87" s="121">
        <v>633344.4</v>
      </c>
      <c r="J87" s="105">
        <f aca="true" t="shared" si="9" ref="J87:J95">SUM(G87:I87)</f>
        <v>633344.4</v>
      </c>
      <c r="K87" s="96" t="s">
        <v>273</v>
      </c>
      <c r="L87" s="155" t="s">
        <v>92</v>
      </c>
    </row>
    <row r="88" spans="1:12" ht="22.5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>
      <c r="A91" s="49" t="s">
        <v>357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 ht="12.75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 ht="12.75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 ht="12.75">
      <c r="A96" s="43" t="s">
        <v>103</v>
      </c>
      <c r="B96" s="41" t="s">
        <v>104</v>
      </c>
      <c r="C96" s="98">
        <f aca="true" t="shared" si="10" ref="C96:J96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75" customHeight="1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ht="12.75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 ht="12.75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>
      <c r="A102" s="17"/>
      <c r="B102" s="18" t="s">
        <v>7</v>
      </c>
      <c r="C102" s="162" t="s">
        <v>8</v>
      </c>
      <c r="D102" s="163"/>
      <c r="E102" s="163"/>
      <c r="F102" s="164"/>
      <c r="G102" s="162" t="s">
        <v>9</v>
      </c>
      <c r="H102" s="163"/>
      <c r="I102" s="163"/>
      <c r="J102" s="163"/>
      <c r="K102" s="96"/>
      <c r="L102" s="155"/>
    </row>
    <row r="103" spans="1:12" s="33" customFormat="1" ht="12" customHeight="1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6" t="s">
        <v>12</v>
      </c>
      <c r="G103" s="22" t="s">
        <v>11</v>
      </c>
      <c r="H103" s="151" t="s">
        <v>353</v>
      </c>
      <c r="I103" s="151" t="s">
        <v>342</v>
      </c>
      <c r="J103" s="160" t="s">
        <v>12</v>
      </c>
      <c r="K103" s="96"/>
      <c r="L103" s="155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7"/>
      <c r="G104" s="22" t="s">
        <v>15</v>
      </c>
      <c r="H104" s="22" t="s">
        <v>354</v>
      </c>
      <c r="I104" s="22" t="s">
        <v>343</v>
      </c>
      <c r="J104" s="161"/>
      <c r="K104" s="96"/>
      <c r="L104" s="155"/>
    </row>
    <row r="105" spans="1:12" s="33" customFormat="1" ht="12" customHeight="1">
      <c r="A105" s="20"/>
      <c r="B105" s="21"/>
      <c r="C105" s="22" t="s">
        <v>16</v>
      </c>
      <c r="D105" s="22" t="s">
        <v>355</v>
      </c>
      <c r="E105" s="22" t="s">
        <v>11</v>
      </c>
      <c r="F105" s="167"/>
      <c r="G105" s="22" t="s">
        <v>16</v>
      </c>
      <c r="H105" s="22" t="s">
        <v>355</v>
      </c>
      <c r="I105" s="22" t="s">
        <v>11</v>
      </c>
      <c r="J105" s="161"/>
      <c r="K105" s="96"/>
      <c r="L105" s="155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ht="12.75">
      <c r="A107" s="48" t="s">
        <v>349</v>
      </c>
      <c r="B107" s="41" t="s">
        <v>112</v>
      </c>
      <c r="C107" s="103"/>
      <c r="D107" s="127"/>
      <c r="E107" s="127"/>
      <c r="F107" s="133">
        <f>SUM(C107:E107)</f>
        <v>0</v>
      </c>
      <c r="G107" s="127"/>
      <c r="H107" s="127"/>
      <c r="I107" s="127"/>
      <c r="J107" s="105">
        <f>SUM(G107:I107)</f>
        <v>0</v>
      </c>
      <c r="K107" s="96" t="s">
        <v>286</v>
      </c>
      <c r="L107" s="155" t="s">
        <v>112</v>
      </c>
    </row>
    <row r="108" spans="1:12" s="33" customFormat="1" ht="12.75">
      <c r="A108" s="43" t="s">
        <v>113</v>
      </c>
      <c r="B108" s="41" t="s">
        <v>114</v>
      </c>
      <c r="C108" s="103"/>
      <c r="D108" s="127"/>
      <c r="E108" s="127"/>
      <c r="F108" s="133">
        <f>SUM(C108:E108)</f>
        <v>0</v>
      </c>
      <c r="G108" s="127"/>
      <c r="H108" s="127"/>
      <c r="I108" s="127"/>
      <c r="J108" s="105">
        <f>SUM(G108:I108)</f>
        <v>0</v>
      </c>
      <c r="K108" s="96" t="s">
        <v>287</v>
      </c>
      <c r="L108" s="155" t="s">
        <v>114</v>
      </c>
    </row>
    <row r="109" spans="1:12" s="33" customFormat="1" ht="12.75">
      <c r="A109" s="48" t="s">
        <v>115</v>
      </c>
      <c r="B109" s="54" t="s">
        <v>116</v>
      </c>
      <c r="C109" s="98">
        <f aca="true" t="shared" si="11" ref="C109:J109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75" customHeight="1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 ht="12.75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 ht="12.75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 ht="12.75">
      <c r="A115" s="48" t="s">
        <v>124</v>
      </c>
      <c r="B115" s="61" t="s">
        <v>125</v>
      </c>
      <c r="C115" s="134">
        <f aca="true" t="shared" si="12" ref="C115:J115">C117+C118+C119+C122</f>
        <v>0</v>
      </c>
      <c r="D115" s="134">
        <f t="shared" si="12"/>
        <v>-6217011.5</v>
      </c>
      <c r="E115" s="134">
        <f t="shared" si="12"/>
        <v>0</v>
      </c>
      <c r="F115" s="134">
        <f t="shared" si="12"/>
        <v>-6217011.5</v>
      </c>
      <c r="G115" s="134">
        <f t="shared" si="12"/>
        <v>0</v>
      </c>
      <c r="H115" s="134">
        <f t="shared" si="12"/>
        <v>-5939079.84</v>
      </c>
      <c r="I115" s="134">
        <f t="shared" si="12"/>
        <v>0</v>
      </c>
      <c r="J115" s="119">
        <f t="shared" si="12"/>
        <v>-5939079.84</v>
      </c>
      <c r="K115" s="96" t="s">
        <v>293</v>
      </c>
      <c r="L115" s="155" t="s">
        <v>125</v>
      </c>
    </row>
    <row r="116" spans="1:12" s="33" customFormat="1" ht="9.75" customHeight="1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ht="12.75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 ht="12.75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 ht="12.75">
      <c r="A120" s="51" t="s">
        <v>222</v>
      </c>
      <c r="B120" s="54" t="s">
        <v>131</v>
      </c>
      <c r="C120" s="128"/>
      <c r="D120" s="127">
        <v>-8743272.32</v>
      </c>
      <c r="E120" s="127"/>
      <c r="F120" s="117">
        <f>SUM(D120:E120)</f>
        <v>-8743272.32</v>
      </c>
      <c r="G120" s="128"/>
      <c r="H120" s="127">
        <v>-8648685.06</v>
      </c>
      <c r="I120" s="127"/>
      <c r="J120" s="105">
        <f>SUM(H120:I120)</f>
        <v>-8648685.06</v>
      </c>
      <c r="K120" s="96" t="s">
        <v>297</v>
      </c>
      <c r="L120" s="155" t="s">
        <v>131</v>
      </c>
    </row>
    <row r="121" spans="1:12" s="33" customFormat="1" ht="12.75">
      <c r="A121" s="51" t="s">
        <v>340</v>
      </c>
      <c r="B121" s="54" t="s">
        <v>220</v>
      </c>
      <c r="C121" s="128"/>
      <c r="D121" s="127">
        <v>2526260.82</v>
      </c>
      <c r="E121" s="127"/>
      <c r="F121" s="117">
        <f>SUM(D121:E121)</f>
        <v>2526260.82</v>
      </c>
      <c r="G121" s="128"/>
      <c r="H121" s="127">
        <v>2709605.22</v>
      </c>
      <c r="I121" s="127"/>
      <c r="J121" s="105">
        <f>SUM(H121:I121)</f>
        <v>2709605.22</v>
      </c>
      <c r="K121" s="96" t="s">
        <v>298</v>
      </c>
      <c r="L121" s="155" t="s">
        <v>220</v>
      </c>
    </row>
    <row r="122" spans="1:12" s="33" customFormat="1" ht="12.75">
      <c r="A122" s="51" t="s">
        <v>341</v>
      </c>
      <c r="B122" s="54" t="s">
        <v>221</v>
      </c>
      <c r="C122" s="128"/>
      <c r="D122" s="98">
        <f>D120+D121</f>
        <v>-6217011.5</v>
      </c>
      <c r="E122" s="98">
        <f>E120+E121</f>
        <v>0</v>
      </c>
      <c r="F122" s="98">
        <f>F120+F121</f>
        <v>-6217011.5</v>
      </c>
      <c r="G122" s="128"/>
      <c r="H122" s="98">
        <f>H120+H121</f>
        <v>-5939079.84</v>
      </c>
      <c r="I122" s="98">
        <f>I120+I121</f>
        <v>0</v>
      </c>
      <c r="J122" s="119">
        <f>J120+J121</f>
        <v>-5939079.84</v>
      </c>
      <c r="K122" s="96" t="s">
        <v>299</v>
      </c>
      <c r="L122" s="155" t="s">
        <v>221</v>
      </c>
    </row>
    <row r="123" spans="1:12" s="33" customFormat="1" ht="12.75">
      <c r="A123" s="48" t="s">
        <v>132</v>
      </c>
      <c r="B123" s="54" t="s">
        <v>133</v>
      </c>
      <c r="C123" s="98">
        <f aca="true" t="shared" si="13" ref="C123:J12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75" customHeight="1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ht="12.75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 ht="12.75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 ht="12.75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 ht="12.75">
      <c r="A128" s="152" t="s">
        <v>156</v>
      </c>
      <c r="B128" s="54" t="s">
        <v>344</v>
      </c>
      <c r="C128" s="137"/>
      <c r="D128" s="137"/>
      <c r="E128" s="137"/>
      <c r="F128" s="117">
        <f>SUM(C128:E128)</f>
        <v>0</v>
      </c>
      <c r="G128" s="137"/>
      <c r="H128" s="137"/>
      <c r="I128" s="137"/>
      <c r="J128" s="105">
        <f>SUM(G128:I128)</f>
        <v>0</v>
      </c>
      <c r="K128" s="96" t="s">
        <v>345</v>
      </c>
      <c r="L128" s="155" t="s">
        <v>344</v>
      </c>
    </row>
    <row r="129" spans="1:12" s="33" customFormat="1" ht="23.25" thickBot="1">
      <c r="A129" s="55" t="s">
        <v>403</v>
      </c>
      <c r="B129" s="64" t="s">
        <v>140</v>
      </c>
      <c r="C129" s="139">
        <f aca="true" t="shared" si="14" ref="C129:J129">C85+C96+C107+C108+C109+C113+C114+C115+C123+C128</f>
        <v>0</v>
      </c>
      <c r="D129" s="139">
        <f t="shared" si="14"/>
        <v>-6217011.5</v>
      </c>
      <c r="E129" s="139">
        <f t="shared" si="14"/>
        <v>633344.4</v>
      </c>
      <c r="F129" s="139">
        <f t="shared" si="14"/>
        <v>-5583667.1</v>
      </c>
      <c r="G129" s="139">
        <f t="shared" si="14"/>
        <v>0</v>
      </c>
      <c r="H129" s="139">
        <f t="shared" si="14"/>
        <v>-5939079.84</v>
      </c>
      <c r="I129" s="139">
        <f t="shared" si="14"/>
        <v>633344.4</v>
      </c>
      <c r="J129" s="140">
        <f t="shared" si="14"/>
        <v>-5305735.44</v>
      </c>
      <c r="K129" s="96" t="s">
        <v>304</v>
      </c>
      <c r="L129" s="155" t="s">
        <v>140</v>
      </c>
    </row>
    <row r="130" spans="1:12" s="33" customFormat="1" ht="13.5" thickBot="1">
      <c r="A130" s="65" t="s">
        <v>141</v>
      </c>
      <c r="B130" s="56" t="s">
        <v>142</v>
      </c>
      <c r="C130" s="141">
        <f aca="true" t="shared" si="15" ref="C130:J130">C83+C129</f>
        <v>7830</v>
      </c>
      <c r="D130" s="141">
        <f t="shared" si="15"/>
        <v>449267.01</v>
      </c>
      <c r="E130" s="141">
        <f t="shared" si="15"/>
        <v>633344.4</v>
      </c>
      <c r="F130" s="141">
        <f t="shared" si="15"/>
        <v>1090441.41</v>
      </c>
      <c r="G130" s="141">
        <f t="shared" si="15"/>
        <v>0</v>
      </c>
      <c r="H130" s="141">
        <f t="shared" si="15"/>
        <v>493871.31</v>
      </c>
      <c r="I130" s="141">
        <f t="shared" si="15"/>
        <v>633344.4</v>
      </c>
      <c r="J130" s="142">
        <f t="shared" si="15"/>
        <v>1127215.71</v>
      </c>
      <c r="K130" s="96" t="s">
        <v>305</v>
      </c>
      <c r="L130" s="155" t="s">
        <v>142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>
      <c r="A132" s="17"/>
      <c r="B132" s="18" t="s">
        <v>7</v>
      </c>
      <c r="C132" s="162" t="s">
        <v>8</v>
      </c>
      <c r="D132" s="163"/>
      <c r="E132" s="163"/>
      <c r="F132" s="164"/>
      <c r="G132" s="162" t="s">
        <v>9</v>
      </c>
      <c r="H132" s="163"/>
      <c r="I132" s="163"/>
      <c r="J132" s="163"/>
      <c r="K132" s="96"/>
      <c r="L132" s="155"/>
    </row>
    <row r="133" spans="1:12" s="33" customFormat="1" ht="12" customHeight="1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6" t="s">
        <v>12</v>
      </c>
      <c r="G133" s="22" t="s">
        <v>11</v>
      </c>
      <c r="H133" s="151" t="s">
        <v>353</v>
      </c>
      <c r="I133" s="151" t="s">
        <v>342</v>
      </c>
      <c r="J133" s="160" t="s">
        <v>12</v>
      </c>
      <c r="K133" s="96"/>
      <c r="L133" s="155"/>
    </row>
    <row r="134" spans="1:12" s="33" customFormat="1" ht="12" customHeight="1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7"/>
      <c r="G134" s="22" t="s">
        <v>15</v>
      </c>
      <c r="H134" s="22" t="s">
        <v>354</v>
      </c>
      <c r="I134" s="22" t="s">
        <v>343</v>
      </c>
      <c r="J134" s="161"/>
      <c r="K134" s="96"/>
      <c r="L134" s="155"/>
    </row>
    <row r="135" spans="1:12" s="33" customFormat="1" ht="12" customHeight="1">
      <c r="A135" s="20"/>
      <c r="B135" s="21"/>
      <c r="C135" s="22" t="s">
        <v>16</v>
      </c>
      <c r="D135" s="22" t="s">
        <v>355</v>
      </c>
      <c r="E135" s="22" t="s">
        <v>11</v>
      </c>
      <c r="F135" s="167"/>
      <c r="G135" s="22" t="s">
        <v>16</v>
      </c>
      <c r="H135" s="22" t="s">
        <v>355</v>
      </c>
      <c r="I135" s="22" t="s">
        <v>11</v>
      </c>
      <c r="J135" s="161"/>
      <c r="K135" s="96"/>
      <c r="L135" s="155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19.5" customHeight="1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>
      <c r="A138" s="60" t="s">
        <v>146</v>
      </c>
      <c r="B138" s="41" t="s">
        <v>147</v>
      </c>
      <c r="C138" s="98">
        <f aca="true" t="shared" si="16" ref="C138:J138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75" customHeight="1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ht="12.75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 ht="12.75">
      <c r="A143" s="48" t="s">
        <v>154</v>
      </c>
      <c r="B143" s="41" t="s">
        <v>155</v>
      </c>
      <c r="C143" s="103"/>
      <c r="D143" s="127"/>
      <c r="E143" s="127"/>
      <c r="F143" s="117">
        <f>SUM(C143:E143)</f>
        <v>0</v>
      </c>
      <c r="G143" s="127"/>
      <c r="H143" s="127"/>
      <c r="I143" s="127"/>
      <c r="J143" s="105">
        <f>SUM(G143:I143)</f>
        <v>0</v>
      </c>
      <c r="K143" s="96" t="s">
        <v>310</v>
      </c>
      <c r="L143" s="155" t="s">
        <v>155</v>
      </c>
    </row>
    <row r="144" spans="1:12" s="33" customFormat="1" ht="12.75">
      <c r="A144" s="48" t="s">
        <v>156</v>
      </c>
      <c r="B144" s="41" t="s">
        <v>157</v>
      </c>
      <c r="C144" s="98">
        <f aca="true" t="shared" si="17" ref="C144:J144">SUM(C146:C151)</f>
        <v>0</v>
      </c>
      <c r="D144" s="98">
        <f t="shared" si="17"/>
        <v>0</v>
      </c>
      <c r="E144" s="98">
        <f t="shared" si="17"/>
        <v>0</v>
      </c>
      <c r="F144" s="98">
        <f t="shared" si="17"/>
        <v>0</v>
      </c>
      <c r="G144" s="98">
        <f t="shared" si="17"/>
        <v>0</v>
      </c>
      <c r="H144" s="98">
        <f t="shared" si="17"/>
        <v>0</v>
      </c>
      <c r="I144" s="98">
        <f t="shared" si="17"/>
        <v>0</v>
      </c>
      <c r="J144" s="119">
        <f t="shared" si="17"/>
        <v>0</v>
      </c>
      <c r="K144" s="96" t="s">
        <v>311</v>
      </c>
      <c r="L144" s="155" t="s">
        <v>157</v>
      </c>
    </row>
    <row r="145" spans="1:12" s="33" customFormat="1" ht="9.75" customHeight="1" hidden="1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>
      <c r="A146" s="50" t="s">
        <v>158</v>
      </c>
      <c r="B146" s="41" t="s">
        <v>159</v>
      </c>
      <c r="C146" s="103"/>
      <c r="D146" s="121"/>
      <c r="E146" s="121"/>
      <c r="F146" s="117">
        <f aca="true" t="shared" si="18" ref="F146:F151">SUM(C146:E146)</f>
        <v>0</v>
      </c>
      <c r="G146" s="121"/>
      <c r="H146" s="121"/>
      <c r="I146" s="121"/>
      <c r="J146" s="105">
        <f aca="true" t="shared" si="19" ref="J146:J151">SUM(G146:I146)</f>
        <v>0</v>
      </c>
      <c r="K146" s="96" t="s">
        <v>312</v>
      </c>
      <c r="L146" s="155" t="s">
        <v>159</v>
      </c>
    </row>
    <row r="147" spans="1:12" s="33" customFormat="1" ht="22.5">
      <c r="A147" s="51" t="s">
        <v>160</v>
      </c>
      <c r="B147" s="41" t="s">
        <v>161</v>
      </c>
      <c r="C147" s="103"/>
      <c r="D147" s="127"/>
      <c r="E147" s="127"/>
      <c r="F147" s="117">
        <f t="shared" si="18"/>
        <v>0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>
      <c r="A150" s="51" t="s">
        <v>166</v>
      </c>
      <c r="B150" s="41" t="s">
        <v>167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316</v>
      </c>
      <c r="L150" s="155" t="s">
        <v>167</v>
      </c>
    </row>
    <row r="151" spans="1:12" s="33" customFormat="1" ht="34.5" thickBot="1">
      <c r="A151" s="50" t="s">
        <v>168</v>
      </c>
      <c r="B151" s="44" t="s">
        <v>169</v>
      </c>
      <c r="C151" s="123"/>
      <c r="D151" s="124"/>
      <c r="E151" s="124"/>
      <c r="F151" s="125">
        <f t="shared" si="18"/>
        <v>0</v>
      </c>
      <c r="G151" s="124"/>
      <c r="H151" s="124"/>
      <c r="I151" s="124"/>
      <c r="J151" s="126">
        <f t="shared" si="19"/>
        <v>0</v>
      </c>
      <c r="K151" s="96" t="s">
        <v>317</v>
      </c>
      <c r="L151" s="155" t="s">
        <v>169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>
      <c r="A153" s="17"/>
      <c r="B153" s="18" t="s">
        <v>7</v>
      </c>
      <c r="C153" s="162" t="s">
        <v>8</v>
      </c>
      <c r="D153" s="163"/>
      <c r="E153" s="163"/>
      <c r="F153" s="164"/>
      <c r="G153" s="162" t="s">
        <v>9</v>
      </c>
      <c r="H153" s="163"/>
      <c r="I153" s="163"/>
      <c r="J153" s="163"/>
      <c r="K153" s="96"/>
      <c r="L153" s="155"/>
    </row>
    <row r="154" spans="1:12" s="33" customFormat="1" ht="12" customHeight="1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6" t="s">
        <v>12</v>
      </c>
      <c r="G154" s="22" t="s">
        <v>11</v>
      </c>
      <c r="H154" s="151" t="s">
        <v>353</v>
      </c>
      <c r="I154" s="151" t="s">
        <v>342</v>
      </c>
      <c r="J154" s="160" t="s">
        <v>12</v>
      </c>
      <c r="K154" s="96"/>
      <c r="L154" s="155"/>
    </row>
    <row r="155" spans="1:12" s="33" customFormat="1" ht="12" customHeight="1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7"/>
      <c r="G155" s="22" t="s">
        <v>15</v>
      </c>
      <c r="H155" s="22" t="s">
        <v>354</v>
      </c>
      <c r="I155" s="22" t="s">
        <v>343</v>
      </c>
      <c r="J155" s="161"/>
      <c r="K155" s="96"/>
      <c r="L155" s="155"/>
    </row>
    <row r="156" spans="1:12" s="33" customFormat="1" ht="12" customHeight="1">
      <c r="A156" s="20"/>
      <c r="B156" s="21"/>
      <c r="C156" s="22" t="s">
        <v>16</v>
      </c>
      <c r="D156" s="22" t="s">
        <v>355</v>
      </c>
      <c r="E156" s="22" t="s">
        <v>11</v>
      </c>
      <c r="F156" s="167"/>
      <c r="G156" s="22" t="s">
        <v>16</v>
      </c>
      <c r="H156" s="22" t="s">
        <v>355</v>
      </c>
      <c r="I156" s="22" t="s">
        <v>11</v>
      </c>
      <c r="J156" s="161"/>
      <c r="K156" s="96"/>
      <c r="L156" s="155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ht="12.75">
      <c r="A158" s="43" t="s">
        <v>171</v>
      </c>
      <c r="B158" s="68" t="s">
        <v>172</v>
      </c>
      <c r="C158" s="143">
        <f aca="true" t="shared" si="20" ref="C158:J158">SUM(C160:C164)</f>
        <v>0</v>
      </c>
      <c r="D158" s="143">
        <f t="shared" si="20"/>
        <v>0</v>
      </c>
      <c r="E158" s="143">
        <f t="shared" si="20"/>
        <v>633344.4</v>
      </c>
      <c r="F158" s="143">
        <f t="shared" si="20"/>
        <v>633344.4</v>
      </c>
      <c r="G158" s="143">
        <f t="shared" si="20"/>
        <v>0</v>
      </c>
      <c r="H158" s="143">
        <f t="shared" si="20"/>
        <v>0</v>
      </c>
      <c r="I158" s="143">
        <f t="shared" si="20"/>
        <v>633344.4</v>
      </c>
      <c r="J158" s="114">
        <f t="shared" si="20"/>
        <v>633344.4</v>
      </c>
      <c r="K158" s="96" t="s">
        <v>318</v>
      </c>
      <c r="L158" s="155" t="s">
        <v>172</v>
      </c>
    </row>
    <row r="159" spans="1:12" s="33" customFormat="1" ht="9.75" customHeight="1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>
      <c r="A160" s="49" t="s">
        <v>174</v>
      </c>
      <c r="B160" s="39" t="s">
        <v>175</v>
      </c>
      <c r="C160" s="101"/>
      <c r="D160" s="108"/>
      <c r="E160" s="136">
        <v>633344.4</v>
      </c>
      <c r="F160" s="144">
        <f>E160</f>
        <v>633344.4</v>
      </c>
      <c r="G160" s="101"/>
      <c r="H160" s="108"/>
      <c r="I160" s="136">
        <v>633344.4</v>
      </c>
      <c r="J160" s="149">
        <f>I160</f>
        <v>633344.4</v>
      </c>
      <c r="K160" s="96" t="s">
        <v>319</v>
      </c>
      <c r="L160" s="155" t="s">
        <v>175</v>
      </c>
    </row>
    <row r="161" spans="1:12" s="33" customFormat="1" ht="12.75">
      <c r="A161" s="49" t="s">
        <v>176</v>
      </c>
      <c r="B161" s="54" t="s">
        <v>219</v>
      </c>
      <c r="C161" s="137"/>
      <c r="D161" s="127"/>
      <c r="E161" s="127"/>
      <c r="F161" s="133">
        <f aca="true" t="shared" si="21" ref="F161:F167">SUM(C161:E161)</f>
        <v>0</v>
      </c>
      <c r="G161" s="127"/>
      <c r="H161" s="127"/>
      <c r="I161" s="127"/>
      <c r="J161" s="150">
        <f aca="true" t="shared" si="22" ref="J161:J167">SUM(G161:I161)</f>
        <v>0</v>
      </c>
      <c r="K161" s="96" t="s">
        <v>320</v>
      </c>
      <c r="L161" s="155" t="s">
        <v>219</v>
      </c>
    </row>
    <row r="162" spans="1:12" s="33" customFormat="1" ht="22.5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321</v>
      </c>
      <c r="L162" s="155" t="s">
        <v>178</v>
      </c>
    </row>
    <row r="163" spans="1:12" s="33" customFormat="1" ht="12.75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 ht="12.75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 ht="12.75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 ht="12.75">
      <c r="A166" s="153" t="s">
        <v>349</v>
      </c>
      <c r="B166" s="154" t="s">
        <v>347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351</v>
      </c>
      <c r="L166" s="155" t="s">
        <v>347</v>
      </c>
    </row>
    <row r="167" spans="1:12" s="33" customFormat="1" ht="12.75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>
      <c r="A168" s="70" t="s">
        <v>404</v>
      </c>
      <c r="B168" s="64" t="s">
        <v>183</v>
      </c>
      <c r="C168" s="145">
        <f aca="true" t="shared" si="23" ref="C168:J168">C138+C143+C144+C158+C165+C166+C167</f>
        <v>0</v>
      </c>
      <c r="D168" s="145">
        <f t="shared" si="23"/>
        <v>0</v>
      </c>
      <c r="E168" s="145">
        <f t="shared" si="23"/>
        <v>633344.4</v>
      </c>
      <c r="F168" s="145">
        <f t="shared" si="23"/>
        <v>633344.4</v>
      </c>
      <c r="G168" s="145">
        <f t="shared" si="23"/>
        <v>0</v>
      </c>
      <c r="H168" s="145">
        <f t="shared" si="23"/>
        <v>0</v>
      </c>
      <c r="I168" s="145">
        <f t="shared" si="23"/>
        <v>633344.4</v>
      </c>
      <c r="J168" s="113">
        <f t="shared" si="23"/>
        <v>633344.4</v>
      </c>
      <c r="K168" s="96" t="s">
        <v>324</v>
      </c>
      <c r="L168" s="155" t="s">
        <v>183</v>
      </c>
    </row>
    <row r="169" spans="1:12" s="33" customFormat="1" ht="19.5" customHeight="1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>
      <c r="A170" s="60" t="s">
        <v>405</v>
      </c>
      <c r="B170" s="41" t="s">
        <v>185</v>
      </c>
      <c r="C170" s="98">
        <f aca="true" t="shared" si="24" ref="C170:J170">SUM(C172:C176)</f>
        <v>7830</v>
      </c>
      <c r="D170" s="98">
        <f t="shared" si="24"/>
        <v>449267.01</v>
      </c>
      <c r="E170" s="98">
        <f t="shared" si="24"/>
        <v>0</v>
      </c>
      <c r="F170" s="98">
        <f t="shared" si="24"/>
        <v>457097.01</v>
      </c>
      <c r="G170" s="98">
        <f t="shared" si="24"/>
        <v>0</v>
      </c>
      <c r="H170" s="98">
        <f t="shared" si="24"/>
        <v>493871.31</v>
      </c>
      <c r="I170" s="98">
        <f t="shared" si="24"/>
        <v>0</v>
      </c>
      <c r="J170" s="100">
        <f t="shared" si="24"/>
        <v>493871.31</v>
      </c>
      <c r="K170" s="96" t="s">
        <v>325</v>
      </c>
      <c r="L170" s="155" t="s">
        <v>185</v>
      </c>
    </row>
    <row r="171" spans="1:12" s="35" customFormat="1" ht="9.75" customHeight="1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>
      <c r="A172" s="71" t="s">
        <v>186</v>
      </c>
      <c r="B172" s="39" t="s">
        <v>187</v>
      </c>
      <c r="C172" s="135">
        <v>7830</v>
      </c>
      <c r="D172" s="121">
        <v>-2076993.81</v>
      </c>
      <c r="E172" s="121"/>
      <c r="F172" s="117">
        <f>SUM(C172:E172)</f>
        <v>-2069163.81</v>
      </c>
      <c r="G172" s="121"/>
      <c r="H172" s="121">
        <v>-2215733.91</v>
      </c>
      <c r="I172" s="121"/>
      <c r="J172" s="105">
        <f>SUM(G172:I172)</f>
        <v>-2215733.91</v>
      </c>
      <c r="K172" s="96" t="s">
        <v>326</v>
      </c>
      <c r="L172" s="155" t="s">
        <v>187</v>
      </c>
    </row>
    <row r="173" spans="1:12" s="33" customFormat="1" ht="22.5">
      <c r="A173" s="72" t="s">
        <v>223</v>
      </c>
      <c r="B173" s="46" t="s">
        <v>327</v>
      </c>
      <c r="C173" s="146"/>
      <c r="D173" s="127">
        <v>2526260.82</v>
      </c>
      <c r="E173" s="127"/>
      <c r="F173" s="117">
        <f>SUM(C173:E173)</f>
        <v>2526260.82</v>
      </c>
      <c r="G173" s="146"/>
      <c r="H173" s="127">
        <v>2709605.22</v>
      </c>
      <c r="I173" s="127"/>
      <c r="J173" s="105">
        <f>SUM(G173:I173)</f>
        <v>2709605.22</v>
      </c>
      <c r="K173" s="96" t="s">
        <v>327</v>
      </c>
      <c r="L173" s="155" t="s">
        <v>356</v>
      </c>
    </row>
    <row r="174" spans="1:12" s="33" customFormat="1" ht="12.75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 ht="12.75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329</v>
      </c>
      <c r="L175" s="155" t="s">
        <v>191</v>
      </c>
    </row>
    <row r="176" spans="1:12" s="33" customFormat="1" ht="13.5" thickBot="1">
      <c r="A176" s="67" t="s">
        <v>332</v>
      </c>
      <c r="B176" s="39" t="s">
        <v>333</v>
      </c>
      <c r="C176" s="135"/>
      <c r="D176" s="135"/>
      <c r="E176" s="135"/>
      <c r="F176" s="117">
        <f>SUM(C176:E176)</f>
        <v>0</v>
      </c>
      <c r="G176" s="135"/>
      <c r="H176" s="135"/>
      <c r="I176" s="135"/>
      <c r="J176" s="150">
        <f>SUM(G176:I176)</f>
        <v>0</v>
      </c>
      <c r="K176" s="96" t="s">
        <v>334</v>
      </c>
      <c r="L176" s="155" t="s">
        <v>333</v>
      </c>
    </row>
    <row r="177" spans="1:12" ht="13.5" thickBot="1">
      <c r="A177" s="65" t="s">
        <v>192</v>
      </c>
      <c r="B177" s="56" t="s">
        <v>193</v>
      </c>
      <c r="C177" s="131">
        <f aca="true" t="shared" si="25" ref="C177:J177">C168+C170</f>
        <v>7830</v>
      </c>
      <c r="D177" s="131">
        <f t="shared" si="25"/>
        <v>449267.01</v>
      </c>
      <c r="E177" s="131">
        <f t="shared" si="25"/>
        <v>633344.4</v>
      </c>
      <c r="F177" s="131">
        <f t="shared" si="25"/>
        <v>1090441.41</v>
      </c>
      <c r="G177" s="131">
        <f t="shared" si="25"/>
        <v>0</v>
      </c>
      <c r="H177" s="131">
        <f t="shared" si="25"/>
        <v>493871.31</v>
      </c>
      <c r="I177" s="131">
        <f t="shared" si="25"/>
        <v>633344.4</v>
      </c>
      <c r="J177" s="132">
        <f t="shared" si="25"/>
        <v>1127215.71</v>
      </c>
      <c r="K177" s="96" t="s">
        <v>330</v>
      </c>
      <c r="L177" s="155" t="s">
        <v>193</v>
      </c>
    </row>
    <row r="178" spans="1:12" s="6" customFormat="1" ht="24" customHeight="1">
      <c r="A178" s="10" t="s">
        <v>194</v>
      </c>
      <c r="B178" s="9"/>
      <c r="L178" s="155"/>
    </row>
    <row r="179" s="6" customFormat="1" ht="12.75" customHeight="1" hidden="1">
      <c r="L179" s="155"/>
    </row>
    <row r="180" spans="1:12" s="6" customFormat="1" ht="12.75" customHeight="1" hidden="1">
      <c r="A180" s="10"/>
      <c r="B180" s="9"/>
      <c r="L180" s="155"/>
    </row>
    <row r="181" spans="1:12" s="6" customFormat="1" ht="12.75" customHeight="1" hidden="1">
      <c r="A181" s="84" t="s">
        <v>207</v>
      </c>
      <c r="B181" s="170" t="s">
        <v>376</v>
      </c>
      <c r="C181" s="170"/>
      <c r="D181" s="170"/>
      <c r="F181" s="85" t="s">
        <v>210</v>
      </c>
      <c r="G181" s="183"/>
      <c r="H181" s="183"/>
      <c r="I181" s="178" t="s">
        <v>385</v>
      </c>
      <c r="J181" s="178"/>
      <c r="L181" s="155"/>
    </row>
    <row r="182" spans="1:12" s="6" customFormat="1" ht="12.75" customHeight="1" hidden="1">
      <c r="A182" s="85" t="s">
        <v>209</v>
      </c>
      <c r="B182" s="169" t="s">
        <v>208</v>
      </c>
      <c r="C182" s="169"/>
      <c r="D182" s="169"/>
      <c r="F182" s="85"/>
      <c r="G182" s="168" t="s">
        <v>211</v>
      </c>
      <c r="H182" s="168"/>
      <c r="I182" s="168" t="s">
        <v>208</v>
      </c>
      <c r="J182" s="168"/>
      <c r="L182" s="155"/>
    </row>
    <row r="183" spans="1:12" s="6" customFormat="1" ht="12.75" customHeight="1" hidden="1">
      <c r="A183" s="10"/>
      <c r="B183" s="9"/>
      <c r="L183" s="155"/>
    </row>
    <row r="184" spans="1:10" ht="12.75" customHeight="1" hidden="1">
      <c r="A184" s="10"/>
      <c r="B184" s="9"/>
      <c r="C184" s="6"/>
      <c r="D184" s="86"/>
      <c r="E184" s="181" t="s">
        <v>212</v>
      </c>
      <c r="F184" s="181"/>
      <c r="G184" s="182"/>
      <c r="H184" s="182"/>
      <c r="I184" s="182"/>
      <c r="J184" s="182"/>
    </row>
    <row r="185" spans="1:10" ht="12.75" customHeight="1" hidden="1">
      <c r="A185" s="10"/>
      <c r="B185" s="9"/>
      <c r="C185" s="6"/>
      <c r="D185" s="87"/>
      <c r="E185" s="87"/>
      <c r="F185" s="87"/>
      <c r="G185" s="184" t="s">
        <v>213</v>
      </c>
      <c r="H185" s="184"/>
      <c r="I185" s="184"/>
      <c r="J185" s="184"/>
    </row>
    <row r="186" spans="1:10" ht="12.75" customHeight="1" hidden="1">
      <c r="A186" s="10"/>
      <c r="B186" s="9"/>
      <c r="C186" s="171" t="s">
        <v>216</v>
      </c>
      <c r="D186" s="171"/>
      <c r="E186" s="178"/>
      <c r="F186" s="178"/>
      <c r="G186" s="185"/>
      <c r="H186" s="185"/>
      <c r="I186" s="178"/>
      <c r="J186" s="178"/>
    </row>
    <row r="187" spans="1:10" ht="12.75" customHeight="1" hidden="1">
      <c r="A187" s="10"/>
      <c r="B187" s="9"/>
      <c r="C187" s="186" t="s">
        <v>215</v>
      </c>
      <c r="D187" s="186"/>
      <c r="E187" s="168" t="s">
        <v>214</v>
      </c>
      <c r="F187" s="168"/>
      <c r="G187" s="168" t="s">
        <v>211</v>
      </c>
      <c r="H187" s="168"/>
      <c r="I187" s="168" t="s">
        <v>208</v>
      </c>
      <c r="J187" s="168"/>
    </row>
    <row r="188" spans="1:10" ht="12.75" customHeight="1" hidden="1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0" ht="12.75" customHeight="1" hidden="1">
      <c r="A189" s="88" t="s">
        <v>218</v>
      </c>
      <c r="B189"/>
      <c r="C189" s="178"/>
      <c r="D189" s="178"/>
      <c r="E189" s="185"/>
      <c r="F189" s="185"/>
      <c r="G189" s="178"/>
      <c r="H189" s="178"/>
      <c r="I189" s="178"/>
      <c r="J189" s="178"/>
    </row>
    <row r="190" spans="1:10" ht="12.75" customHeight="1" hidden="1">
      <c r="A190" s="89" t="s">
        <v>206</v>
      </c>
      <c r="B190" s="90"/>
      <c r="C190" s="168" t="s">
        <v>214</v>
      </c>
      <c r="D190" s="168"/>
      <c r="E190" s="168" t="s">
        <v>211</v>
      </c>
      <c r="F190" s="168"/>
      <c r="G190" s="168" t="s">
        <v>208</v>
      </c>
      <c r="H190" s="168"/>
      <c r="I190" s="187" t="s">
        <v>217</v>
      </c>
      <c r="J190" s="187"/>
    </row>
  </sheetData>
  <sheetProtection/>
  <mergeCells count="60">
    <mergeCell ref="J103:J105"/>
    <mergeCell ref="F133:F135"/>
    <mergeCell ref="J133:J135"/>
    <mergeCell ref="C102:F102"/>
    <mergeCell ref="G102:J102"/>
    <mergeCell ref="I190:J190"/>
    <mergeCell ref="I189:J189"/>
    <mergeCell ref="G190:H190"/>
    <mergeCell ref="G189:H189"/>
    <mergeCell ref="E190:F190"/>
    <mergeCell ref="C190:D190"/>
    <mergeCell ref="E189:F189"/>
    <mergeCell ref="C189:D189"/>
    <mergeCell ref="C187:D187"/>
    <mergeCell ref="E187:F187"/>
    <mergeCell ref="G187:H187"/>
    <mergeCell ref="G185:J185"/>
    <mergeCell ref="E186:F186"/>
    <mergeCell ref="G186:H186"/>
    <mergeCell ref="I186:J186"/>
    <mergeCell ref="I187:J187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J154:J156"/>
    <mergeCell ref="J41:J43"/>
    <mergeCell ref="F72:F74"/>
    <mergeCell ref="J72:J74"/>
    <mergeCell ref="F103:F105"/>
    <mergeCell ref="B10:H10"/>
    <mergeCell ref="J16:J18"/>
    <mergeCell ref="C40:F40"/>
    <mergeCell ref="G40:J40"/>
    <mergeCell ref="B12:H12"/>
    <mergeCell ref="B13:H13"/>
    <mergeCell ref="F16:F1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buhgalter</cp:lastModifiedBy>
  <dcterms:created xsi:type="dcterms:W3CDTF">2011-04-05T12:25:02Z</dcterms:created>
  <dcterms:modified xsi:type="dcterms:W3CDTF">2017-01-23T13:13:01Z</dcterms:modified>
  <cp:category/>
  <cp:version/>
  <cp:contentType/>
  <cp:contentStatus/>
</cp:coreProperties>
</file>